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d.docs.live.net/1fad98cebf25f342/ALL_INPUT/APJ-WEB-VID/WEB-PAGES/WEB_HSS-Germany/20250122 Update/"/>
    </mc:Choice>
  </mc:AlternateContent>
  <xr:revisionPtr revIDLastSave="1392" documentId="10_ncr:40000_{78DDA4D2-6A83-4C62-8132-81E3616919D3}" xr6:coauthVersionLast="47" xr6:coauthVersionMax="47" xr10:uidLastSave="{F4F86104-15B2-4AA6-8C10-05ABF883801A}"/>
  <bookViews>
    <workbookView xWindow="-103" yWindow="-103" windowWidth="22149" windowHeight="13200" xr2:uid="{00000000-000D-0000-FFFF-FFFF00000000}"/>
  </bookViews>
  <sheets>
    <sheet name="Kostenkalkulation"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3" l="1"/>
  <c r="C18" i="3"/>
  <c r="F26" i="3"/>
  <c r="E12" i="3"/>
  <c r="F7" i="3"/>
  <c r="C21" i="3" s="1"/>
  <c r="D21" i="3" l="1"/>
  <c r="D22" i="3" s="1"/>
  <c r="C24" i="3"/>
  <c r="C25" i="3" s="1"/>
  <c r="D24" i="3" l="1"/>
  <c r="D25" i="3" s="1"/>
  <c r="C23" i="3"/>
  <c r="C26" i="3" s="1"/>
  <c r="D23" i="3" l="1"/>
  <c r="D26" i="3" s="1"/>
  <c r="C27" i="3" s="1"/>
  <c r="C28" i="3" s="1"/>
  <c r="C29" i="3" s="1"/>
</calcChain>
</file>

<file path=xl/sharedStrings.xml><?xml version="1.0" encoding="utf-8"?>
<sst xmlns="http://schemas.openxmlformats.org/spreadsheetml/2006/main" count="56" uniqueCount="48">
  <si>
    <t>Stück</t>
  </si>
  <si>
    <t>Helligkeit (Lux)</t>
  </si>
  <si>
    <t>Raum l (m)</t>
  </si>
  <si>
    <t>Raum b (m)</t>
  </si>
  <si>
    <t>www.hss-germany.com</t>
  </si>
  <si>
    <t>Wirkungsgrad</t>
  </si>
  <si>
    <t xml:space="preserve">Leistungsaufnahme </t>
  </si>
  <si>
    <t>EUR</t>
  </si>
  <si>
    <t>kWh</t>
  </si>
  <si>
    <t>über</t>
  </si>
  <si>
    <t xml:space="preserve"> Jahre</t>
  </si>
  <si>
    <t xml:space="preserve">Eine Info von: </t>
  </si>
  <si>
    <t>Std/Tag</t>
  </si>
  <si>
    <t>Tage/Jahr</t>
  </si>
  <si>
    <t>Betriebs-Std</t>
  </si>
  <si>
    <t>EUR/kWh</t>
  </si>
  <si>
    <t>Energie-Kst. €/kWh</t>
  </si>
  <si>
    <t>Einsatzjahre</t>
  </si>
  <si>
    <t xml:space="preserve">Summe Anschaffungs-Kst. </t>
  </si>
  <si>
    <t xml:space="preserve">Summe Energiebedarf </t>
  </si>
  <si>
    <t>Summe Energie-Kst.</t>
  </si>
  <si>
    <t>Ersparnis/Jahr</t>
  </si>
  <si>
    <t>Ersparnis/Monat</t>
  </si>
  <si>
    <t>Entscheidungshilfe Leuchtmittel</t>
  </si>
  <si>
    <t>Lichtbedarf [lm]</t>
  </si>
  <si>
    <t>Eingaben in blau vorbesetzte Felder</t>
  </si>
  <si>
    <t>W</t>
  </si>
  <si>
    <t>lm/St.</t>
  </si>
  <si>
    <t>Lichtleistung Lumen/Stück</t>
  </si>
  <si>
    <t xml:space="preserve">Benötigte Stückzahl </t>
  </si>
  <si>
    <t>Vergleich und Ersparnis</t>
  </si>
  <si>
    <t>Einheit</t>
  </si>
  <si>
    <t>Grob kalkuliert, wieviel Licht benötigt der Raum?</t>
  </si>
  <si>
    <t>Wie oft ist das Licht an und was kostet der Strom?</t>
  </si>
  <si>
    <t>Kosten Kaufpreis u. Energie</t>
  </si>
  <si>
    <t>Summe EUR</t>
  </si>
  <si>
    <t>Ersparnis Summe</t>
  </si>
  <si>
    <t>Lampen- /Leutenpreis</t>
  </si>
  <si>
    <t>NEU</t>
  </si>
  <si>
    <t>Watt</t>
  </si>
  <si>
    <t>von Leuchtmittelkennzeichnung</t>
  </si>
  <si>
    <t>Lampendaten NEU und ALT</t>
  </si>
  <si>
    <t>ALT-Lösung</t>
  </si>
  <si>
    <t>Ein ungefähr benötigter Lichtstrom in Lumen [lm] lässt sich einfach ermitteln: 
Raum-Länge * Breite * Helligkeit in Lux = Lichtstrom in Lumen. Montagehöhen, Raumwirkungsgrade und Leuchtenspezifika bleiben dabei unberücksichtigt, aber die Rechnung bietet eine erste Einschätzung des Lichtbedarfs in normal hohen Räumen. Ein pauschaler Wirkungsgrads (etwa 0,7) ist hilfreich. Bearbeiten sie die Tabelle von oben nach unten und vergleichen sie die Wirtschftlichkeit 
von NEU und ALT.</t>
  </si>
  <si>
    <t>lm/EUR</t>
  </si>
  <si>
    <t>Vergleichswert bei Anschaffung</t>
  </si>
  <si>
    <t>Stückzahlen anpssen?</t>
  </si>
  <si>
    <t>errechnet gemäß Lichtbedarf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</si>
</sst>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43" formatCode="_-* #,##0.00_-;\-* #,##0.00_-;_-* &quot;-&quot;??_-;_-@_-"/>
    <numFmt numFmtId="164" formatCode="_-* #,##0_-;\-* #,##0_-;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4"/>
      <name val="Calibri"/>
      <family val="2"/>
      <scheme val="minor"/>
    </font>
    <font>
      <u/>
      <sz val="11"/>
      <color theme="10"/>
      <name val="Calibri"/>
      <family val="2"/>
      <scheme val="minor"/>
    </font>
    <font>
      <sz val="11"/>
      <name val="Calibri"/>
      <family val="2"/>
      <scheme val="minor"/>
    </font>
    <font>
      <i/>
      <sz val="11"/>
      <name val="Calibri"/>
      <family val="2"/>
      <scheme val="minor"/>
    </font>
    <font>
      <i/>
      <sz val="11"/>
      <color theme="1"/>
      <name val="Calibri"/>
      <family val="2"/>
      <scheme val="minor"/>
    </font>
    <font>
      <b/>
      <sz val="11"/>
      <color theme="4"/>
      <name val="Calibri"/>
      <family val="2"/>
      <scheme val="minor"/>
    </font>
    <font>
      <b/>
      <sz val="11"/>
      <color theme="1" tint="0.249977111117893"/>
      <name val="Calibri"/>
      <family val="2"/>
      <scheme val="minor"/>
    </font>
    <font>
      <b/>
      <sz val="14"/>
      <color theme="1" tint="0.249977111117893"/>
      <name val="Calibri"/>
      <family val="2"/>
      <scheme val="minor"/>
    </font>
    <font>
      <b/>
      <sz val="11"/>
      <name val="Calibri"/>
      <family val="2"/>
      <scheme val="minor"/>
    </font>
    <font>
      <sz val="11"/>
      <color theme="1" tint="0.249977111117893"/>
      <name val="Calibri"/>
      <family val="2"/>
      <scheme val="minor"/>
    </font>
    <font>
      <sz val="11"/>
      <color theme="9" tint="-0.249977111117893"/>
      <name val="Calibri"/>
      <family val="2"/>
      <scheme val="minor"/>
    </font>
    <font>
      <b/>
      <i/>
      <sz val="11"/>
      <color theme="4"/>
      <name val="Calibri"/>
      <family val="2"/>
      <scheme val="min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4" fillId="0" borderId="0" applyNumberFormat="0" applyFill="0" applyBorder="0" applyAlignment="0" applyProtection="0"/>
  </cellStyleXfs>
  <cellXfs count="89">
    <xf numFmtId="0" fontId="0" fillId="0" borderId="0" xfId="0"/>
    <xf numFmtId="44" fontId="0" fillId="0" borderId="0" xfId="1" applyFont="1" applyProtection="1"/>
    <xf numFmtId="164" fontId="0" fillId="0" borderId="0" xfId="2" applyNumberFormat="1" applyFont="1" applyAlignment="1" applyProtection="1">
      <alignment horizontal="center"/>
    </xf>
    <xf numFmtId="44" fontId="0" fillId="0" borderId="0" xfId="1" applyFont="1" applyAlignment="1" applyProtection="1">
      <alignment horizontal="center"/>
    </xf>
    <xf numFmtId="0" fontId="0" fillId="0" borderId="0" xfId="0" applyAlignment="1">
      <alignment horizontal="center"/>
    </xf>
    <xf numFmtId="44" fontId="0" fillId="0" borderId="0" xfId="0" applyNumberFormat="1"/>
    <xf numFmtId="44" fontId="2" fillId="0" borderId="0" xfId="0" applyNumberFormat="1" applyFont="1"/>
    <xf numFmtId="0" fontId="4" fillId="0" borderId="0" xfId="3" applyProtection="1"/>
    <xf numFmtId="0" fontId="4" fillId="0" borderId="0" xfId="3" applyFill="1" applyBorder="1" applyProtection="1"/>
    <xf numFmtId="43" fontId="3" fillId="0" borderId="2" xfId="2" applyFont="1" applyBorder="1" applyAlignment="1" applyProtection="1">
      <alignment vertical="center"/>
      <protection locked="0"/>
    </xf>
    <xf numFmtId="164" fontId="5" fillId="0" borderId="0" xfId="2" applyNumberFormat="1" applyFont="1" applyAlignment="1" applyProtection="1">
      <alignment horizontal="right"/>
    </xf>
    <xf numFmtId="0" fontId="5" fillId="0" borderId="0" xfId="0" applyFont="1" applyAlignment="1">
      <alignment horizontal="right"/>
    </xf>
    <xf numFmtId="0" fontId="5" fillId="0" borderId="0" xfId="0" applyFont="1"/>
    <xf numFmtId="164" fontId="0" fillId="0" borderId="0" xfId="2" applyNumberFormat="1" applyFont="1" applyAlignment="1" applyProtection="1">
      <alignment horizontal="left"/>
    </xf>
    <xf numFmtId="0" fontId="5" fillId="0" borderId="0" xfId="0" applyFont="1" applyAlignment="1">
      <alignment horizontal="center"/>
    </xf>
    <xf numFmtId="0" fontId="0" fillId="0" borderId="0" xfId="0" applyAlignment="1">
      <alignment horizontal="right"/>
    </xf>
    <xf numFmtId="0" fontId="2" fillId="0" borderId="0" xfId="0" applyFont="1" applyAlignment="1">
      <alignment horizontal="right"/>
    </xf>
    <xf numFmtId="164" fontId="1" fillId="0" borderId="0" xfId="2" applyNumberFormat="1" applyFont="1"/>
    <xf numFmtId="164" fontId="1" fillId="0" borderId="0" xfId="2" applyNumberFormat="1" applyFont="1" applyProtection="1"/>
    <xf numFmtId="44" fontId="1" fillId="0" borderId="0" xfId="1" applyFont="1" applyAlignment="1" applyProtection="1">
      <alignment horizontal="center"/>
    </xf>
    <xf numFmtId="0" fontId="0" fillId="0" borderId="1" xfId="0" applyBorder="1"/>
    <xf numFmtId="43" fontId="3" fillId="0" borderId="0" xfId="2" applyFont="1" applyProtection="1">
      <protection locked="0"/>
    </xf>
    <xf numFmtId="164" fontId="3" fillId="0" borderId="0" xfId="2" applyNumberFormat="1" applyFont="1" applyProtection="1">
      <protection locked="0"/>
    </xf>
    <xf numFmtId="164" fontId="0" fillId="0" borderId="4" xfId="2" applyNumberFormat="1" applyFont="1" applyBorder="1" applyAlignment="1" applyProtection="1">
      <alignment horizontal="right"/>
    </xf>
    <xf numFmtId="44" fontId="3" fillId="0" borderId="5" xfId="1" applyFont="1" applyBorder="1" applyAlignment="1" applyProtection="1">
      <alignment horizontal="left"/>
      <protection locked="0"/>
    </xf>
    <xf numFmtId="0" fontId="0" fillId="0" borderId="4" xfId="0" applyBorder="1"/>
    <xf numFmtId="0" fontId="3" fillId="0" borderId="2" xfId="0" applyFont="1" applyBorder="1" applyAlignment="1" applyProtection="1">
      <alignment horizontal="center"/>
      <protection locked="0"/>
    </xf>
    <xf numFmtId="0" fontId="7" fillId="0" borderId="0" xfId="0" applyFont="1"/>
    <xf numFmtId="44" fontId="1" fillId="0" borderId="0" xfId="1" applyFont="1"/>
    <xf numFmtId="44" fontId="1" fillId="0" borderId="0" xfId="1" applyFont="1" applyProtection="1"/>
    <xf numFmtId="164" fontId="1" fillId="0" borderId="0" xfId="2" applyNumberFormat="1" applyFont="1" applyAlignment="1" applyProtection="1">
      <alignment horizontal="right"/>
    </xf>
    <xf numFmtId="44" fontId="1" fillId="0" borderId="0" xfId="1" applyFont="1" applyAlignment="1" applyProtection="1">
      <alignment horizontal="right"/>
    </xf>
    <xf numFmtId="44" fontId="3" fillId="0" borderId="0" xfId="1" applyFont="1" applyProtection="1">
      <protection locked="0"/>
    </xf>
    <xf numFmtId="164" fontId="0" fillId="0" borderId="0" xfId="2" applyNumberFormat="1" applyFont="1" applyAlignment="1" applyProtection="1">
      <alignment horizontal="center"/>
      <protection locked="0"/>
    </xf>
    <xf numFmtId="164" fontId="1" fillId="0" borderId="0" xfId="2" applyNumberFormat="1" applyFont="1" applyAlignment="1" applyProtection="1">
      <alignment horizontal="center"/>
      <protection locked="0"/>
    </xf>
    <xf numFmtId="0" fontId="9" fillId="0" borderId="0" xfId="0" applyFont="1"/>
    <xf numFmtId="0" fontId="9" fillId="0" borderId="1" xfId="0" applyFont="1" applyBorder="1" applyAlignment="1">
      <alignment horizontal="center"/>
    </xf>
    <xf numFmtId="0" fontId="9" fillId="0" borderId="1" xfId="0" applyFont="1" applyBorder="1"/>
    <xf numFmtId="0" fontId="10" fillId="0" borderId="0" xfId="0" applyFont="1"/>
    <xf numFmtId="164" fontId="0" fillId="0" borderId="0" xfId="2" applyNumberFormat="1" applyFont="1" applyAlignment="1" applyProtection="1">
      <alignment horizontal="left"/>
      <protection locked="0"/>
    </xf>
    <xf numFmtId="0" fontId="2" fillId="0" borderId="0" xfId="0" applyFont="1"/>
    <xf numFmtId="43" fontId="3" fillId="0" borderId="0" xfId="2" applyFont="1" applyBorder="1" applyAlignment="1" applyProtection="1">
      <alignment vertical="center"/>
      <protection locked="0"/>
    </xf>
    <xf numFmtId="164" fontId="1" fillId="0" borderId="0" xfId="2" applyNumberFormat="1" applyFont="1" applyBorder="1" applyAlignment="1"/>
    <xf numFmtId="44" fontId="3" fillId="0" borderId="0" xfId="1" applyFont="1" applyBorder="1" applyAlignment="1" applyProtection="1">
      <alignment horizontal="left"/>
      <protection locked="0"/>
    </xf>
    <xf numFmtId="44" fontId="11" fillId="0" borderId="0" xfId="1" applyFont="1" applyBorder="1" applyAlignment="1" applyProtection="1">
      <alignment horizontal="left"/>
      <protection locked="0"/>
    </xf>
    <xf numFmtId="0" fontId="7" fillId="0" borderId="0" xfId="0" applyFont="1" applyAlignment="1">
      <alignment horizontal="right"/>
    </xf>
    <xf numFmtId="43" fontId="5" fillId="0" borderId="0" xfId="2" applyFont="1" applyBorder="1" applyAlignment="1" applyProtection="1">
      <alignment vertical="center"/>
      <protection locked="0"/>
    </xf>
    <xf numFmtId="0" fontId="11" fillId="0" borderId="0" xfId="0" applyFont="1"/>
    <xf numFmtId="0" fontId="3" fillId="0" borderId="0" xfId="0" applyFont="1" applyAlignment="1" applyProtection="1">
      <alignment horizontal="center"/>
      <protection locked="0"/>
    </xf>
    <xf numFmtId="164" fontId="0" fillId="0" borderId="0" xfId="2" applyNumberFormat="1" applyFont="1" applyBorder="1" applyAlignment="1" applyProtection="1">
      <alignment horizontal="right"/>
    </xf>
    <xf numFmtId="0" fontId="3" fillId="0" borderId="0" xfId="0" applyFont="1" applyAlignment="1" applyProtection="1">
      <alignment horizontal="left"/>
      <protection locked="0"/>
    </xf>
    <xf numFmtId="164" fontId="3" fillId="0" borderId="0" xfId="2" applyNumberFormat="1" applyFont="1" applyAlignment="1" applyProtection="1">
      <alignment horizontal="left"/>
      <protection locked="0"/>
    </xf>
    <xf numFmtId="164" fontId="0" fillId="0" borderId="1" xfId="2" applyNumberFormat="1" applyFont="1" applyBorder="1" applyAlignment="1" applyProtection="1">
      <alignment horizontal="center"/>
    </xf>
    <xf numFmtId="0" fontId="2" fillId="0" borderId="1" xfId="0" applyFont="1" applyBorder="1"/>
    <xf numFmtId="0" fontId="0" fillId="0" borderId="1" xfId="0" applyBorder="1" applyAlignment="1">
      <alignment horizontal="right"/>
    </xf>
    <xf numFmtId="164" fontId="3" fillId="0" borderId="1" xfId="2" applyNumberFormat="1" applyFont="1" applyBorder="1" applyAlignment="1" applyProtection="1">
      <alignment horizontal="left"/>
      <protection locked="0"/>
    </xf>
    <xf numFmtId="0" fontId="12" fillId="0" borderId="0" xfId="0" applyFont="1"/>
    <xf numFmtId="164" fontId="0" fillId="0" borderId="1" xfId="2" applyNumberFormat="1" applyFont="1" applyBorder="1" applyAlignment="1" applyProtection="1">
      <alignment horizontal="center"/>
      <protection locked="0"/>
    </xf>
    <xf numFmtId="0" fontId="12" fillId="0" borderId="3" xfId="0" applyFont="1" applyBorder="1"/>
    <xf numFmtId="0" fontId="12" fillId="0" borderId="3" xfId="0" applyFont="1" applyBorder="1" applyAlignment="1">
      <alignment horizontal="right"/>
    </xf>
    <xf numFmtId="44" fontId="12" fillId="0" borderId="3" xfId="0" applyNumberFormat="1" applyFont="1" applyBorder="1"/>
    <xf numFmtId="164" fontId="12" fillId="0" borderId="0" xfId="0" applyNumberFormat="1" applyFont="1"/>
    <xf numFmtId="164" fontId="12" fillId="0" borderId="0" xfId="2" applyNumberFormat="1" applyFont="1" applyProtection="1"/>
    <xf numFmtId="0" fontId="0" fillId="0" borderId="0" xfId="0" applyProtection="1">
      <protection locked="0"/>
    </xf>
    <xf numFmtId="44" fontId="0" fillId="0" borderId="0" xfId="1" applyFont="1" applyProtection="1">
      <protection locked="0"/>
    </xf>
    <xf numFmtId="44" fontId="0" fillId="0" borderId="0" xfId="1" applyFont="1" applyAlignment="1" applyProtection="1">
      <alignment horizontal="center"/>
      <protection locked="0"/>
    </xf>
    <xf numFmtId="0" fontId="0" fillId="0" borderId="1" xfId="0" applyBorder="1" applyProtection="1">
      <protection locked="0"/>
    </xf>
    <xf numFmtId="44" fontId="0" fillId="0" borderId="1" xfId="1" applyFont="1" applyBorder="1" applyProtection="1">
      <protection locked="0"/>
    </xf>
    <xf numFmtId="0" fontId="8" fillId="0" borderId="2" xfId="0" applyFont="1" applyBorder="1" applyAlignment="1" applyProtection="1">
      <alignment horizontal="center"/>
      <protection locked="0"/>
    </xf>
    <xf numFmtId="164" fontId="11" fillId="0" borderId="1" xfId="2" applyNumberFormat="1" applyFont="1" applyBorder="1" applyAlignment="1" applyProtection="1">
      <alignment horizontal="center"/>
      <protection locked="0"/>
    </xf>
    <xf numFmtId="44" fontId="9" fillId="0" borderId="1" xfId="1" applyFont="1" applyBorder="1" applyAlignment="1" applyProtection="1">
      <alignment horizontal="center"/>
    </xf>
    <xf numFmtId="44" fontId="0" fillId="0" borderId="0" xfId="1" applyFont="1" applyBorder="1" applyProtection="1">
      <protection locked="0"/>
    </xf>
    <xf numFmtId="164" fontId="0" fillId="0" borderId="0" xfId="2" applyNumberFormat="1" applyFont="1" applyBorder="1" applyAlignment="1" applyProtection="1">
      <alignment horizontal="center"/>
      <protection locked="0"/>
    </xf>
    <xf numFmtId="44" fontId="0" fillId="0" borderId="0" xfId="1" applyFont="1" applyBorder="1" applyProtection="1"/>
    <xf numFmtId="164" fontId="0" fillId="0" borderId="0" xfId="2" applyNumberFormat="1" applyFont="1" applyBorder="1" applyAlignment="1" applyProtection="1">
      <alignment horizontal="center"/>
    </xf>
    <xf numFmtId="164" fontId="5" fillId="0" borderId="0" xfId="2" applyNumberFormat="1" applyFont="1" applyAlignment="1" applyProtection="1">
      <alignment horizontal="left"/>
      <protection locked="0"/>
    </xf>
    <xf numFmtId="44" fontId="5" fillId="0" borderId="0" xfId="1" applyFont="1" applyProtection="1">
      <protection locked="0"/>
    </xf>
    <xf numFmtId="164" fontId="13" fillId="0" borderId="0" xfId="2" applyNumberFormat="1" applyFont="1" applyAlignment="1" applyProtection="1">
      <alignment horizontal="left"/>
      <protection locked="0"/>
    </xf>
    <xf numFmtId="164" fontId="13" fillId="0" borderId="0" xfId="2" applyNumberFormat="1" applyFont="1" applyProtection="1">
      <protection locked="0"/>
    </xf>
    <xf numFmtId="0" fontId="13" fillId="0" borderId="0" xfId="0" applyFont="1"/>
    <xf numFmtId="0" fontId="13" fillId="0" borderId="0" xfId="0" applyFont="1" applyAlignment="1">
      <alignment horizontal="right"/>
    </xf>
    <xf numFmtId="0" fontId="6" fillId="0" borderId="0" xfId="0" applyFont="1" applyAlignment="1">
      <alignment horizontal="left" vertical="center" wrapText="1"/>
    </xf>
    <xf numFmtId="164" fontId="1" fillId="0" borderId="4" xfId="2" applyNumberFormat="1" applyFont="1" applyBorder="1" applyAlignment="1"/>
    <xf numFmtId="164" fontId="1" fillId="0" borderId="5" xfId="2" applyNumberFormat="1" applyFont="1" applyBorder="1" applyAlignment="1"/>
    <xf numFmtId="0" fontId="0" fillId="0" borderId="0" xfId="0" applyAlignment="1">
      <alignment horizontal="right"/>
    </xf>
    <xf numFmtId="164" fontId="8" fillId="0" borderId="0" xfId="0" applyNumberFormat="1" applyFont="1" applyProtection="1">
      <protection locked="0"/>
    </xf>
    <xf numFmtId="164" fontId="8" fillId="0" borderId="0" xfId="2" applyNumberFormat="1" applyFont="1" applyProtection="1">
      <protection locked="0"/>
    </xf>
    <xf numFmtId="164" fontId="14" fillId="0" borderId="0" xfId="2" applyNumberFormat="1" applyFont="1" applyAlignment="1" applyProtection="1">
      <alignment horizontal="left"/>
    </xf>
    <xf numFmtId="0" fontId="8" fillId="0" borderId="0" xfId="0" applyFont="1"/>
  </cellXfs>
  <cellStyles count="4">
    <cellStyle name="Komma" xfId="2" builtinId="3"/>
    <cellStyle name="Link" xfId="3" builtinId="8"/>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745661</xdr:colOff>
      <xdr:row>6</xdr:row>
      <xdr:rowOff>32665</xdr:rowOff>
    </xdr:from>
    <xdr:to>
      <xdr:col>0</xdr:col>
      <xdr:colOff>963375</xdr:colOff>
      <xdr:row>6</xdr:row>
      <xdr:rowOff>152408</xdr:rowOff>
    </xdr:to>
    <xdr:sp macro="" textlink="">
      <xdr:nvSpPr>
        <xdr:cNvPr id="7" name="Pfeil: nach unten 6">
          <a:extLst>
            <a:ext uri="{FF2B5EF4-FFF2-40B4-BE49-F238E27FC236}">
              <a16:creationId xmlns:a16="http://schemas.microsoft.com/office/drawing/2014/main" id="{44614DD9-09CC-43E8-8171-B6CC02801A2B}"/>
            </a:ext>
          </a:extLst>
        </xdr:cNvPr>
        <xdr:cNvSpPr/>
      </xdr:nvSpPr>
      <xdr:spPr>
        <a:xfrm>
          <a:off x="745661" y="2177151"/>
          <a:ext cx="217714" cy="119743"/>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794641</xdr:colOff>
      <xdr:row>17</xdr:row>
      <xdr:rowOff>125190</xdr:rowOff>
    </xdr:from>
    <xdr:to>
      <xdr:col>0</xdr:col>
      <xdr:colOff>1034126</xdr:colOff>
      <xdr:row>18</xdr:row>
      <xdr:rowOff>59876</xdr:rowOff>
    </xdr:to>
    <xdr:sp macro="" textlink="">
      <xdr:nvSpPr>
        <xdr:cNvPr id="2" name="Pfeil: nach unten 1">
          <a:extLst>
            <a:ext uri="{FF2B5EF4-FFF2-40B4-BE49-F238E27FC236}">
              <a16:creationId xmlns:a16="http://schemas.microsoft.com/office/drawing/2014/main" id="{633C0D27-6616-4DB5-BF25-EF4410DD0B35}"/>
            </a:ext>
          </a:extLst>
        </xdr:cNvPr>
        <xdr:cNvSpPr/>
      </xdr:nvSpPr>
      <xdr:spPr>
        <a:xfrm>
          <a:off x="794641" y="4305304"/>
          <a:ext cx="239485" cy="119743"/>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772882</xdr:colOff>
      <xdr:row>11</xdr:row>
      <xdr:rowOff>59881</xdr:rowOff>
    </xdr:from>
    <xdr:to>
      <xdr:col>0</xdr:col>
      <xdr:colOff>990596</xdr:colOff>
      <xdr:row>11</xdr:row>
      <xdr:rowOff>179624</xdr:rowOff>
    </xdr:to>
    <xdr:sp macro="" textlink="">
      <xdr:nvSpPr>
        <xdr:cNvPr id="3" name="Pfeil: nach unten 2">
          <a:extLst>
            <a:ext uri="{FF2B5EF4-FFF2-40B4-BE49-F238E27FC236}">
              <a16:creationId xmlns:a16="http://schemas.microsoft.com/office/drawing/2014/main" id="{F30F3258-0725-4427-8FBD-93C837716047}"/>
            </a:ext>
          </a:extLst>
        </xdr:cNvPr>
        <xdr:cNvSpPr/>
      </xdr:nvSpPr>
      <xdr:spPr>
        <a:xfrm>
          <a:off x="772882" y="3129652"/>
          <a:ext cx="217714" cy="119743"/>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hss-german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2F8E7-DC8B-48F8-8E8A-9227BF80513C}">
  <dimension ref="A2:J40"/>
  <sheetViews>
    <sheetView tabSelected="1" topLeftCell="A6" workbookViewId="0">
      <selection activeCell="J28" sqref="J28"/>
    </sheetView>
  </sheetViews>
  <sheetFormatPr baseColWidth="10" defaultRowHeight="14.6" x14ac:dyDescent="0.4"/>
  <cols>
    <col min="1" max="1" width="25" customWidth="1"/>
    <col min="2" max="2" width="12.53515625" bestFit="1" customWidth="1"/>
    <col min="3" max="3" width="15" customWidth="1"/>
    <col min="4" max="4" width="14.07421875" style="1" bestFit="1" customWidth="1"/>
    <col min="5" max="5" width="12.15234375" style="2" customWidth="1"/>
    <col min="6" max="6" width="4.23046875" customWidth="1"/>
    <col min="7" max="7" width="13.23046875" customWidth="1"/>
    <col min="8" max="8" width="9.3046875" style="3" customWidth="1"/>
    <col min="9" max="9" width="4.4609375" customWidth="1"/>
  </cols>
  <sheetData>
    <row r="2" spans="1:10" ht="14.6" customHeight="1" x14ac:dyDescent="0.5">
      <c r="A2" s="38" t="s">
        <v>23</v>
      </c>
      <c r="C2" s="15" t="s">
        <v>11</v>
      </c>
      <c r="D2" s="7" t="s">
        <v>4</v>
      </c>
      <c r="G2" s="7"/>
    </row>
    <row r="3" spans="1:10" ht="96" customHeight="1" x14ac:dyDescent="0.4">
      <c r="A3" s="81" t="s">
        <v>43</v>
      </c>
      <c r="B3" s="81"/>
      <c r="C3" s="81"/>
      <c r="D3" s="81"/>
      <c r="E3" s="81"/>
      <c r="F3" s="81"/>
      <c r="G3" s="81"/>
      <c r="H3" s="81"/>
      <c r="I3" s="81"/>
    </row>
    <row r="5" spans="1:10" x14ac:dyDescent="0.4">
      <c r="A5" s="40" t="s">
        <v>32</v>
      </c>
      <c r="E5" s="13"/>
      <c r="G5" s="16"/>
    </row>
    <row r="6" spans="1:10" x14ac:dyDescent="0.4">
      <c r="B6" s="10" t="s">
        <v>2</v>
      </c>
      <c r="C6" s="11" t="s">
        <v>3</v>
      </c>
      <c r="D6" s="11" t="s">
        <v>1</v>
      </c>
      <c r="E6" s="11" t="s">
        <v>5</v>
      </c>
      <c r="G6" s="31" t="s">
        <v>24</v>
      </c>
      <c r="J6" s="35"/>
    </row>
    <row r="7" spans="1:10" x14ac:dyDescent="0.4">
      <c r="B7" s="9">
        <v>50</v>
      </c>
      <c r="C7" s="9">
        <v>40</v>
      </c>
      <c r="D7" s="9">
        <v>400</v>
      </c>
      <c r="E7" s="9">
        <v>0.7</v>
      </c>
      <c r="F7" s="82">
        <f>B7*C7*D7/E7</f>
        <v>1142857.142857143</v>
      </c>
      <c r="G7" s="83"/>
    </row>
    <row r="8" spans="1:10" x14ac:dyDescent="0.4">
      <c r="A8" s="45"/>
      <c r="B8" s="46" t="s">
        <v>25</v>
      </c>
      <c r="C8" s="41"/>
      <c r="D8" s="41"/>
      <c r="E8" s="41"/>
      <c r="F8" s="42"/>
      <c r="G8" s="42"/>
    </row>
    <row r="9" spans="1:10" x14ac:dyDescent="0.4">
      <c r="A9" s="27"/>
      <c r="B9" s="41"/>
      <c r="C9" s="41"/>
      <c r="D9" s="41"/>
      <c r="E9" s="41"/>
      <c r="F9" s="42"/>
      <c r="G9" s="42"/>
    </row>
    <row r="10" spans="1:10" x14ac:dyDescent="0.4">
      <c r="A10" s="47" t="s">
        <v>33</v>
      </c>
      <c r="B10" s="44"/>
      <c r="C10" s="14"/>
      <c r="D10" s="3"/>
    </row>
    <row r="11" spans="1:10" x14ac:dyDescent="0.4">
      <c r="A11" s="35"/>
      <c r="B11" s="4" t="s">
        <v>12</v>
      </c>
      <c r="C11" s="14" t="s">
        <v>13</v>
      </c>
      <c r="D11" s="3" t="s">
        <v>17</v>
      </c>
      <c r="E11" s="2" t="s">
        <v>14</v>
      </c>
      <c r="F11" s="84" t="s">
        <v>16</v>
      </c>
      <c r="G11" s="84" t="s">
        <v>15</v>
      </c>
    </row>
    <row r="12" spans="1:10" x14ac:dyDescent="0.4">
      <c r="A12" s="12"/>
      <c r="B12" s="26">
        <v>15</v>
      </c>
      <c r="C12" s="26">
        <v>330</v>
      </c>
      <c r="D12" s="68">
        <v>15</v>
      </c>
      <c r="E12" s="23">
        <f>B12*C12*D12</f>
        <v>74250</v>
      </c>
      <c r="F12" s="25"/>
      <c r="G12" s="24">
        <v>0.35</v>
      </c>
    </row>
    <row r="13" spans="1:10" x14ac:dyDescent="0.4">
      <c r="A13" s="12"/>
      <c r="B13" s="48"/>
      <c r="C13" s="48"/>
      <c r="D13" s="48"/>
      <c r="E13" s="49"/>
      <c r="G13" s="43"/>
    </row>
    <row r="14" spans="1:10" x14ac:dyDescent="0.4">
      <c r="A14" s="37" t="s">
        <v>41</v>
      </c>
      <c r="B14" s="54" t="s">
        <v>31</v>
      </c>
      <c r="C14" s="36" t="s">
        <v>38</v>
      </c>
      <c r="D14" s="70" t="s">
        <v>42</v>
      </c>
      <c r="E14" s="52"/>
      <c r="F14" s="20"/>
      <c r="G14" s="20"/>
      <c r="H14" s="15"/>
      <c r="I14" s="6"/>
    </row>
    <row r="15" spans="1:10" x14ac:dyDescent="0.4">
      <c r="A15" t="s">
        <v>37</v>
      </c>
      <c r="B15" s="15" t="s">
        <v>7</v>
      </c>
      <c r="C15" s="32">
        <v>14.9</v>
      </c>
      <c r="D15" s="76">
        <v>0</v>
      </c>
      <c r="E15" s="50"/>
      <c r="F15" s="8"/>
    </row>
    <row r="16" spans="1:10" x14ac:dyDescent="0.4">
      <c r="A16" t="s">
        <v>6</v>
      </c>
      <c r="B16" s="15" t="s">
        <v>26</v>
      </c>
      <c r="C16" s="21">
        <v>22</v>
      </c>
      <c r="D16" s="21">
        <v>68</v>
      </c>
      <c r="E16" s="75" t="s">
        <v>39</v>
      </c>
      <c r="H16" s="15"/>
      <c r="I16" s="6"/>
    </row>
    <row r="17" spans="1:9" x14ac:dyDescent="0.4">
      <c r="A17" t="s">
        <v>28</v>
      </c>
      <c r="B17" s="15" t="s">
        <v>27</v>
      </c>
      <c r="C17" s="22">
        <v>3500</v>
      </c>
      <c r="D17" s="22">
        <v>3300</v>
      </c>
      <c r="E17" s="75" t="s">
        <v>40</v>
      </c>
      <c r="H17" s="15"/>
      <c r="I17" s="5"/>
    </row>
    <row r="18" spans="1:9" x14ac:dyDescent="0.4">
      <c r="B18" s="80" t="s">
        <v>44</v>
      </c>
      <c r="C18" s="78">
        <f>C17/C16</f>
        <v>159.09090909090909</v>
      </c>
      <c r="D18" s="78"/>
      <c r="E18" s="77" t="s">
        <v>45</v>
      </c>
      <c r="F18" s="79"/>
      <c r="H18" s="15"/>
      <c r="I18" s="5"/>
    </row>
    <row r="19" spans="1:9" x14ac:dyDescent="0.4">
      <c r="B19" s="15"/>
      <c r="C19" s="22"/>
      <c r="D19" s="22"/>
      <c r="E19" s="51"/>
      <c r="H19" s="15"/>
      <c r="I19" s="5"/>
    </row>
    <row r="20" spans="1:9" x14ac:dyDescent="0.4">
      <c r="A20" s="53" t="s">
        <v>30</v>
      </c>
      <c r="B20" s="54"/>
      <c r="C20" s="69" t="s">
        <v>38</v>
      </c>
      <c r="D20" s="69" t="s">
        <v>42</v>
      </c>
      <c r="E20" s="55"/>
      <c r="F20" s="20"/>
      <c r="G20" s="20"/>
      <c r="H20" s="15"/>
      <c r="I20" s="5"/>
    </row>
    <row r="21" spans="1:9" x14ac:dyDescent="0.4">
      <c r="A21" s="56" t="s">
        <v>29</v>
      </c>
      <c r="B21" s="15" t="s">
        <v>0</v>
      </c>
      <c r="C21" s="61">
        <f>F7/C17</f>
        <v>326.53061224489801</v>
      </c>
      <c r="D21" s="62">
        <f>F7/D17</f>
        <v>346.32034632034635</v>
      </c>
      <c r="E21" s="39" t="s">
        <v>47</v>
      </c>
      <c r="H21" s="15"/>
      <c r="I21" s="5"/>
    </row>
    <row r="22" spans="1:9" x14ac:dyDescent="0.4">
      <c r="A22" s="88" t="s">
        <v>46</v>
      </c>
      <c r="B22" s="11" t="s">
        <v>0</v>
      </c>
      <c r="C22" s="85">
        <f>C21</f>
        <v>326.53061224489801</v>
      </c>
      <c r="D22" s="86">
        <f>D21</f>
        <v>346.32034632034635</v>
      </c>
      <c r="E22" s="87"/>
      <c r="F22" s="12"/>
      <c r="G22" s="12"/>
      <c r="H22" s="15"/>
      <c r="I22" s="5"/>
    </row>
    <row r="23" spans="1:9" x14ac:dyDescent="0.4">
      <c r="A23" t="s">
        <v>18</v>
      </c>
      <c r="B23" s="15" t="s">
        <v>7</v>
      </c>
      <c r="C23" s="28">
        <f>C15*C22</f>
        <v>4865.3061224489802</v>
      </c>
      <c r="D23" s="29">
        <f>D15*D22</f>
        <v>0</v>
      </c>
      <c r="E23" s="33"/>
    </row>
    <row r="24" spans="1:9" x14ac:dyDescent="0.4">
      <c r="A24" t="s">
        <v>19</v>
      </c>
      <c r="B24" s="15" t="s">
        <v>8</v>
      </c>
      <c r="C24" s="17">
        <f>C16/1000*C22*E12</f>
        <v>533387.75510204083</v>
      </c>
      <c r="D24" s="18">
        <f>D16/1000*D22*E12</f>
        <v>1748571.4285714286</v>
      </c>
      <c r="E24" s="34"/>
      <c r="H24" s="19"/>
    </row>
    <row r="25" spans="1:9" x14ac:dyDescent="0.4">
      <c r="A25" t="s">
        <v>20</v>
      </c>
      <c r="B25" s="15" t="s">
        <v>7</v>
      </c>
      <c r="C25" s="28">
        <f>C24*G12</f>
        <v>186685.71428571429</v>
      </c>
      <c r="D25" s="29">
        <f>D24*G12</f>
        <v>612000</v>
      </c>
      <c r="E25" s="57"/>
      <c r="F25" s="20"/>
      <c r="G25" s="20"/>
      <c r="H25" s="15"/>
      <c r="I25" s="5"/>
    </row>
    <row r="26" spans="1:9" x14ac:dyDescent="0.4">
      <c r="A26" s="58" t="s">
        <v>34</v>
      </c>
      <c r="B26" s="59" t="s">
        <v>35</v>
      </c>
      <c r="C26" s="60">
        <f>C23+C25</f>
        <v>191551.02040816328</v>
      </c>
      <c r="D26" s="60">
        <f>D23+D25</f>
        <v>612000</v>
      </c>
      <c r="E26" s="30" t="s">
        <v>9</v>
      </c>
      <c r="F26" s="40">
        <f>D12</f>
        <v>15</v>
      </c>
      <c r="G26" t="s">
        <v>10</v>
      </c>
    </row>
    <row r="27" spans="1:9" x14ac:dyDescent="0.4">
      <c r="A27" s="40" t="s">
        <v>36</v>
      </c>
      <c r="B27" s="16" t="s">
        <v>7</v>
      </c>
      <c r="C27" s="6">
        <f>D26-C26</f>
        <v>420448.97959183669</v>
      </c>
    </row>
    <row r="28" spans="1:9" x14ac:dyDescent="0.4">
      <c r="A28" s="40" t="s">
        <v>21</v>
      </c>
      <c r="B28" s="16" t="s">
        <v>7</v>
      </c>
      <c r="C28" s="6">
        <f>C27/F26</f>
        <v>28029.931972789112</v>
      </c>
    </row>
    <row r="29" spans="1:9" x14ac:dyDescent="0.4">
      <c r="A29" t="s">
        <v>22</v>
      </c>
      <c r="B29" s="15" t="s">
        <v>7</v>
      </c>
      <c r="C29" s="5">
        <f>C28/12</f>
        <v>2335.8276643990926</v>
      </c>
    </row>
    <row r="30" spans="1:9" x14ac:dyDescent="0.4">
      <c r="D30" s="73"/>
      <c r="E30" s="74"/>
    </row>
    <row r="31" spans="1:9" x14ac:dyDescent="0.4">
      <c r="A31" s="63"/>
      <c r="B31" s="63"/>
      <c r="C31" s="63"/>
      <c r="D31" s="71"/>
      <c r="E31" s="72"/>
      <c r="F31" s="63"/>
      <c r="G31" s="63"/>
      <c r="H31" s="65"/>
    </row>
    <row r="32" spans="1:9" x14ac:dyDescent="0.4">
      <c r="A32" s="63"/>
      <c r="B32" s="63"/>
      <c r="C32" s="63"/>
      <c r="D32" s="64"/>
      <c r="E32" s="33"/>
      <c r="F32" s="63"/>
      <c r="G32" s="63"/>
      <c r="H32" s="65"/>
    </row>
    <row r="33" spans="1:8" x14ac:dyDescent="0.4">
      <c r="A33" s="63"/>
      <c r="B33" s="63"/>
      <c r="C33" s="63"/>
      <c r="D33" s="64"/>
      <c r="E33" s="33"/>
      <c r="F33" s="63"/>
      <c r="G33" s="63"/>
      <c r="H33" s="65"/>
    </row>
    <row r="34" spans="1:8" x14ac:dyDescent="0.4">
      <c r="A34" s="63"/>
      <c r="B34" s="63"/>
      <c r="C34" s="63"/>
      <c r="D34" s="64"/>
      <c r="E34" s="33"/>
      <c r="F34" s="63"/>
      <c r="G34" s="63"/>
      <c r="H34" s="65"/>
    </row>
    <row r="35" spans="1:8" x14ac:dyDescent="0.4">
      <c r="A35" s="63"/>
      <c r="B35" s="63"/>
      <c r="C35" s="63"/>
      <c r="D35" s="64"/>
      <c r="E35" s="33"/>
      <c r="F35" s="63"/>
      <c r="G35" s="63"/>
      <c r="H35" s="65"/>
    </row>
    <row r="36" spans="1:8" x14ac:dyDescent="0.4">
      <c r="A36" s="63"/>
      <c r="B36" s="63"/>
      <c r="C36" s="63"/>
      <c r="D36" s="64"/>
      <c r="E36" s="33"/>
      <c r="F36" s="63"/>
      <c r="G36" s="63"/>
      <c r="H36" s="65"/>
    </row>
    <row r="37" spans="1:8" x14ac:dyDescent="0.4">
      <c r="A37" s="63"/>
      <c r="B37" s="63"/>
      <c r="C37" s="63"/>
      <c r="D37" s="64"/>
      <c r="E37" s="33"/>
      <c r="F37" s="63"/>
      <c r="G37" s="63"/>
      <c r="H37" s="65"/>
    </row>
    <row r="38" spans="1:8" x14ac:dyDescent="0.4">
      <c r="A38" s="63"/>
      <c r="B38" s="63"/>
      <c r="C38" s="63"/>
      <c r="D38" s="64"/>
      <c r="E38" s="33"/>
      <c r="F38" s="63"/>
      <c r="G38" s="63"/>
      <c r="H38" s="65"/>
    </row>
    <row r="39" spans="1:8" x14ac:dyDescent="0.4">
      <c r="A39" s="63"/>
      <c r="B39" s="63"/>
      <c r="C39" s="63"/>
      <c r="D39" s="64"/>
      <c r="E39" s="33"/>
      <c r="F39" s="63"/>
      <c r="G39" s="63"/>
      <c r="H39" s="65"/>
    </row>
    <row r="40" spans="1:8" x14ac:dyDescent="0.4">
      <c r="A40" s="66"/>
      <c r="B40" s="66"/>
      <c r="C40" s="66"/>
      <c r="D40" s="67"/>
      <c r="E40" s="57"/>
      <c r="F40" s="66"/>
      <c r="G40" s="66"/>
      <c r="H40" s="65"/>
    </row>
  </sheetData>
  <sheetProtection algorithmName="SHA-512" hashValue="c8H2wAFJd4K0ycV6Q+J/BvuCv5xnQS10PS8UGr18SCBJEZ4v7rzqjNbYg8byEXDcwZZBR4K38Y+v3LkqOyBG9w==" saltValue="AEsJpHAdtBEavL+tKpaKkg==" spinCount="100000" sheet="1" objects="1" scenarios="1"/>
  <mergeCells count="3">
    <mergeCell ref="A3:I3"/>
    <mergeCell ref="F7:G7"/>
    <mergeCell ref="F11:G11"/>
  </mergeCells>
  <hyperlinks>
    <hyperlink ref="D2" r:id="rId1" xr:uid="{53DE95E9-8B90-4370-8C2F-93CE6274DF6C}"/>
  </hyperlinks>
  <pageMargins left="0.7" right="0.7" top="0.78740157499999996" bottom="0.78740157499999996" header="0.3" footer="0.3"/>
  <pageSetup paperSize="9" orientation="landscape" r:id="rId2"/>
  <ignoredErrors>
    <ignoredError sqref="D21:D22 C18 C22" unlockedFormula="1"/>
  </ignoredError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Kostenkalkulation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Bernd Höhne</dc:creator>
  <cp:lastModifiedBy>Bernd Höhne</cp:lastModifiedBy>
  <cp:lastPrinted>2024-06-27T13:13:48Z</cp:lastPrinted>
  <dcterms:created xsi:type="dcterms:W3CDTF">2024-01-05T13:02:32Z</dcterms:created>
  <dcterms:modified xsi:type="dcterms:W3CDTF">2025-01-31T11:23:37Z</dcterms:modified>
</cp:coreProperties>
</file>